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0295" windowHeight="11085" activeTab="0"/>
  </bookViews>
  <sheets>
    <sheet name="Q3" sheetId="1" r:id="rId1"/>
  </sheets>
  <definedNames>
    <definedName name="該当する期間">'Q3'!$EI1</definedName>
    <definedName name="該当星座フラグ">'Q3'!$EL$103:$EL$115</definedName>
    <definedName name="期間の終わり">'Q3'!$EJ1</definedName>
    <definedName name="星座_シンボル">'Q3'!$EH$103:$EH$115</definedName>
    <definedName name="星座_英語">'Q3'!$EF$103:$EF$115</definedName>
    <definedName name="星座_日本語">'Q3'!$EG$103:$EG$115</definedName>
    <definedName name="誕生月">'Q3'!$K$17</definedName>
    <definedName name="誕生日">'Q3'!$S$17</definedName>
    <definedName name="日付シリアル">'Q3'!$EK$103:$EK$115</definedName>
  </definedNames>
  <calcPr fullCalcOnLoad="1"/>
</workbook>
</file>

<file path=xl/sharedStrings.xml><?xml version="1.0" encoding="utf-8"?>
<sst xmlns="http://schemas.openxmlformats.org/spreadsheetml/2006/main" count="134" uniqueCount="131">
  <si>
    <t>２月</t>
  </si>
  <si>
    <t>３月</t>
  </si>
  <si>
    <t>１月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</si>
  <si>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</si>
  <si>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</si>
  <si>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</si>
  <si>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</si>
  <si>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</si>
  <si>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</si>
  <si>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</si>
  <si>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</si>
  <si>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</si>
  <si>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</si>
  <si>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</si>
  <si>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</si>
  <si>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</si>
  <si>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</si>
  <si>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</si>
  <si>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</si>
  <si>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</si>
  <si>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</si>
  <si>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Dec</t>
  </si>
  <si>
    <t>Nov</t>
  </si>
  <si>
    <t>Oct</t>
  </si>
  <si>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</si>
  <si>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</si>
  <si>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</si>
  <si>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</si>
  <si>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</si>
  <si>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</si>
  <si>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</si>
  <si>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</si>
  <si>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</si>
  <si>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</si>
  <si>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</si>
  <si>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</si>
  <si>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</si>
  <si>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</si>
  <si>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</si>
  <si>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</si>
  <si>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</si>
  <si>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</si>
  <si>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</si>
  <si>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</si>
  <si>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</si>
  <si>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</si>
  <si>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</si>
  <si>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</si>
  <si>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</si>
  <si>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</si>
  <si>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</si>
  <si>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</si>
  <si>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</si>
  <si>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</si>
  <si>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</si>
  <si>
    <t>星占い</t>
  </si>
  <si>
    <t>HOLOSCOPE</t>
  </si>
  <si>
    <t>生年月日</t>
  </si>
  <si>
    <t>Your Birthday?</t>
  </si>
  <si>
    <t>金運</t>
  </si>
  <si>
    <t>Money</t>
  </si>
  <si>
    <t>愛情運</t>
  </si>
  <si>
    <t>Love</t>
  </si>
  <si>
    <t>健康運</t>
  </si>
  <si>
    <t>Health</t>
  </si>
  <si>
    <t>仕事運</t>
  </si>
  <si>
    <t>Job</t>
  </si>
  <si>
    <t>全体運</t>
  </si>
  <si>
    <t>General</t>
  </si>
  <si>
    <t>ラッキーカラー</t>
  </si>
  <si>
    <t>Lucky Color</t>
  </si>
  <si>
    <t>Your sign is ・・・</t>
  </si>
  <si>
    <t>あなたの星座は・・・</t>
  </si>
  <si>
    <t>該当する期間</t>
  </si>
  <si>
    <t>やぎ座</t>
  </si>
  <si>
    <t>12月23日～1月20日</t>
  </si>
  <si>
    <t>みずがめ座</t>
  </si>
  <si>
    <t>1月21日～2月19日</t>
  </si>
  <si>
    <t>うお座</t>
  </si>
  <si>
    <t>2月20日～3月20日</t>
  </si>
  <si>
    <t>おひつじ座</t>
  </si>
  <si>
    <t>3月21日～4月20日</t>
  </si>
  <si>
    <t>おうし座</t>
  </si>
  <si>
    <t>4月21日～5月21日</t>
  </si>
  <si>
    <t>ふたご座</t>
  </si>
  <si>
    <t>5月22日～6月21日</t>
  </si>
  <si>
    <t>かに座</t>
  </si>
  <si>
    <t>しし座</t>
  </si>
  <si>
    <t>おとめ座</t>
  </si>
  <si>
    <t>てんびん座</t>
  </si>
  <si>
    <t>さそり座</t>
  </si>
  <si>
    <t>10月24日～11月22日</t>
  </si>
  <si>
    <t>いて座</t>
  </si>
  <si>
    <t>11月23日～12月22日</t>
  </si>
  <si>
    <t>Capricornus</t>
  </si>
  <si>
    <t>g</t>
  </si>
  <si>
    <t>Aquarius</t>
  </si>
  <si>
    <t>h</t>
  </si>
  <si>
    <t>Pisces</t>
  </si>
  <si>
    <t>i</t>
  </si>
  <si>
    <t>Aries</t>
  </si>
  <si>
    <t>^</t>
  </si>
  <si>
    <t>Tauras</t>
  </si>
  <si>
    <t>_</t>
  </si>
  <si>
    <t>Gemini</t>
  </si>
  <si>
    <t>`</t>
  </si>
  <si>
    <t>Cancer</t>
  </si>
  <si>
    <t>a</t>
  </si>
  <si>
    <t>6月22日～7月22日</t>
  </si>
  <si>
    <t>Leo</t>
  </si>
  <si>
    <t>b</t>
  </si>
  <si>
    <t>7月23日～8月21日</t>
  </si>
  <si>
    <t>Virgo</t>
  </si>
  <si>
    <t>c</t>
  </si>
  <si>
    <t>8月22日～9月22日</t>
  </si>
  <si>
    <t>Libra</t>
  </si>
  <si>
    <t>d</t>
  </si>
  <si>
    <t>9月23日～10月23日</t>
  </si>
  <si>
    <t>Scorpius</t>
  </si>
  <si>
    <t>e</t>
  </si>
  <si>
    <t>Sagittarius</t>
  </si>
  <si>
    <t>f</t>
  </si>
  <si>
    <t>12月23日～12月31日</t>
  </si>
  <si>
    <t>期間の終わり</t>
  </si>
  <si>
    <t>日付シリアル</t>
  </si>
  <si>
    <t>該当星座フラグ</t>
  </si>
  <si>
    <t>星座(英語)</t>
  </si>
  <si>
    <t>星座(日本語)</t>
  </si>
  <si>
    <t>星座(シンボル)</t>
  </si>
  <si>
    <t>aaa</t>
  </si>
  <si>
    <t>Aug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</si>
</sst>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5"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28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Wingdings"/>
      <family val="0"/>
    </font>
    <font>
      <sz val="18"/>
      <color indexed="9"/>
      <name val="ＭＳ Ｐゴシック"/>
      <family val="3"/>
    </font>
    <font>
      <b/>
      <sz val="48"/>
      <color indexed="13"/>
      <name val="ＭＳ 明朝"/>
      <family val="1"/>
    </font>
    <font>
      <sz val="20"/>
      <color indexed="9"/>
      <name val="ＭＳ Ｐゴシック"/>
      <family val="3"/>
    </font>
    <font>
      <sz val="20"/>
      <color indexed="9"/>
      <name val="Wingdings"/>
      <family val="0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4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4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24" borderId="0" xfId="0" applyFill="1" applyAlignment="1">
      <alignment vertical="center"/>
    </xf>
    <xf numFmtId="0" fontId="0" fillId="25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26" borderId="0" xfId="0" applyFill="1" applyAlignment="1">
      <alignment vertical="center"/>
    </xf>
    <xf numFmtId="0" fontId="0" fillId="16" borderId="0" xfId="0" applyFill="1" applyAlignment="1">
      <alignment vertical="center"/>
    </xf>
    <xf numFmtId="0" fontId="0" fillId="16" borderId="0" xfId="0" applyFill="1" applyAlignment="1">
      <alignment horizontal="center" vertical="center"/>
    </xf>
    <xf numFmtId="14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25" borderId="0" xfId="0" applyFill="1" applyAlignment="1">
      <alignment horizontal="center" vertical="center"/>
    </xf>
    <xf numFmtId="176" fontId="0" fillId="25" borderId="0" xfId="0" applyNumberFormat="1" applyFill="1" applyAlignment="1">
      <alignment horizontal="right" vertical="center"/>
    </xf>
    <xf numFmtId="0" fontId="4" fillId="25" borderId="0" xfId="0" applyFont="1" applyFill="1" applyAlignment="1">
      <alignment vertical="center"/>
    </xf>
    <xf numFmtId="0" fontId="5" fillId="25" borderId="0" xfId="0" applyFont="1" applyFill="1" applyAlignment="1">
      <alignment vertical="center"/>
    </xf>
    <xf numFmtId="0" fontId="4" fillId="25" borderId="0" xfId="0" applyFont="1" applyFill="1" applyAlignment="1">
      <alignment horizontal="center" vertical="center"/>
    </xf>
    <xf numFmtId="0" fontId="0" fillId="14" borderId="0" xfId="0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vertical="center"/>
    </xf>
    <xf numFmtId="0" fontId="9" fillId="25" borderId="11" xfId="0" applyFont="1" applyFill="1" applyBorder="1" applyAlignment="1">
      <alignment horizontal="left" vertical="center"/>
    </xf>
    <xf numFmtId="0" fontId="7" fillId="14" borderId="0" xfId="0" applyFont="1" applyFill="1" applyAlignment="1">
      <alignment horizontal="right" vertical="center"/>
    </xf>
    <xf numFmtId="0" fontId="6" fillId="25" borderId="11" xfId="0" applyFont="1" applyFill="1" applyBorder="1" applyAlignment="1">
      <alignment horizontal="center" vertical="center"/>
    </xf>
    <xf numFmtId="0" fontId="6" fillId="25" borderId="11" xfId="0" applyFont="1" applyFill="1" applyBorder="1" applyAlignment="1">
      <alignment horizontal="center" vertical="center"/>
    </xf>
    <xf numFmtId="0" fontId="6" fillId="25" borderId="0" xfId="0" applyFont="1" applyFill="1" applyAlignment="1">
      <alignment vertical="center"/>
    </xf>
    <xf numFmtId="0" fontId="6" fillId="25" borderId="0" xfId="0" applyFont="1" applyFill="1" applyAlignment="1">
      <alignment horizontal="center" vertical="center"/>
    </xf>
    <xf numFmtId="0" fontId="8" fillId="25" borderId="1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115"/>
  <sheetViews>
    <sheetView showGridLines="0" showRowColHeaders="0" tabSelected="1" zoomScalePageLayoutView="0" workbookViewId="0" topLeftCell="F2">
      <selection activeCell="S17" sqref="S17:Z18"/>
    </sheetView>
  </sheetViews>
  <sheetFormatPr defaultColWidth="0" defaultRowHeight="13.5" zeroHeight="1"/>
  <cols>
    <col min="1" max="4" width="14.25390625" style="0" hidden="1" customWidth="1"/>
    <col min="5" max="5" width="1.625" style="0" hidden="1" customWidth="1"/>
    <col min="6" max="6" width="1.625" style="0" customWidth="1"/>
    <col min="7" max="7" width="0.12890625" style="0" customWidth="1"/>
    <col min="8" max="9" width="1.625" style="0" hidden="1" customWidth="1"/>
    <col min="10" max="10" width="1.625" style="0" customWidth="1"/>
    <col min="11" max="11" width="1.25" style="0" customWidth="1"/>
    <col min="12" max="16" width="1.37890625" style="0" customWidth="1"/>
    <col min="17" max="17" width="3.25390625" style="0" customWidth="1"/>
    <col min="18" max="26" width="1.37890625" style="0" customWidth="1"/>
    <col min="27" max="27" width="2.00390625" style="0" customWidth="1"/>
    <col min="28" max="28" width="0.875" style="0" customWidth="1"/>
    <col min="29" max="34" width="0.6171875" style="0" hidden="1" customWidth="1"/>
    <col min="35" max="43" width="1.625" style="0" customWidth="1"/>
    <col min="44" max="56" width="1.4921875" style="0" customWidth="1"/>
    <col min="57" max="57" width="1.625" style="0" customWidth="1"/>
    <col min="58" max="61" width="1.625" style="0" hidden="1" customWidth="1"/>
    <col min="62" max="62" width="0.6171875" style="0" customWidth="1"/>
    <col min="63" max="68" width="1.625" style="0" hidden="1" customWidth="1"/>
    <col min="69" max="135" width="0.875" style="0" hidden="1" customWidth="1"/>
    <col min="136" max="138" width="9.00390625" style="0" hidden="1" customWidth="1"/>
    <col min="139" max="139" width="18.25390625" style="0" hidden="1" customWidth="1"/>
    <col min="140" max="140" width="11.75390625" style="0" hidden="1" customWidth="1"/>
    <col min="141" max="141" width="11.25390625" style="0" hidden="1" customWidth="1"/>
    <col min="142" max="142" width="12.50390625" style="0" hidden="1" customWidth="1"/>
  </cols>
  <sheetData>
    <row r="1" spans="1:68" ht="11.25" customHeight="1" hidden="1">
      <c r="A1">
        <v>2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68" ht="11.25" customHeight="1">
      <c r="A2" t="str">
        <f>IF($A$1=1,B2,C2)</f>
        <v>HOLOSCOPE</v>
      </c>
      <c r="B2" t="s">
        <v>55</v>
      </c>
      <c r="C2" t="s">
        <v>56</v>
      </c>
      <c r="D2" t="s">
        <v>129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ht="11.25" customHeight="1">
      <c r="A3" t="str">
        <f aca="true" t="shared" si="0" ref="A3:A13">IF($A$1=1,B3,C3)</f>
        <v>Your Birthday?</v>
      </c>
      <c r="B3" t="s">
        <v>57</v>
      </c>
      <c r="C3" t="s">
        <v>58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1:5" s="8" customFormat="1" ht="11.25" customHeight="1">
      <c r="A4" t="str">
        <f t="shared" si="0"/>
        <v>Money</v>
      </c>
      <c r="B4" t="s">
        <v>59</v>
      </c>
      <c r="C4" t="s">
        <v>60</v>
      </c>
      <c r="D4"/>
      <c r="E4" s="6"/>
    </row>
    <row r="5" spans="1:5" s="8" customFormat="1" ht="11.25" customHeight="1">
      <c r="A5" t="str">
        <f t="shared" si="0"/>
        <v>Love</v>
      </c>
      <c r="B5" t="s">
        <v>61</v>
      </c>
      <c r="C5" t="s">
        <v>62</v>
      </c>
      <c r="D5"/>
      <c r="E5" s="6"/>
    </row>
    <row r="6" spans="1:68" ht="11.25" customHeight="1">
      <c r="A6" t="str">
        <f t="shared" si="0"/>
        <v>Health</v>
      </c>
      <c r="B6" t="s">
        <v>63</v>
      </c>
      <c r="C6" t="s">
        <v>64</v>
      </c>
      <c r="E6" s="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9"/>
      <c r="AW6" s="19"/>
      <c r="AX6" s="19"/>
      <c r="AY6" s="19"/>
      <c r="AZ6" s="19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6"/>
      <c r="BL6" s="6"/>
      <c r="BM6" s="6"/>
      <c r="BN6" s="6"/>
      <c r="BO6" s="6"/>
      <c r="BP6" s="6"/>
    </row>
    <row r="7" spans="1:51" s="17" customFormat="1" ht="11.25" customHeight="1">
      <c r="A7" s="17" t="str">
        <f t="shared" si="0"/>
        <v>Job</v>
      </c>
      <c r="B7" s="17" t="s">
        <v>65</v>
      </c>
      <c r="C7" s="17" t="s">
        <v>66</v>
      </c>
      <c r="K7" s="21" t="str">
        <f>A2</f>
        <v>HOLOSCOPE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</row>
    <row r="8" spans="1:51" s="17" customFormat="1" ht="11.25" customHeight="1">
      <c r="A8" s="17" t="str">
        <f t="shared" si="0"/>
        <v>General</v>
      </c>
      <c r="B8" s="17" t="s">
        <v>67</v>
      </c>
      <c r="C8" s="17" t="s">
        <v>68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</row>
    <row r="9" spans="1:51" s="17" customFormat="1" ht="11.25" customHeight="1">
      <c r="A9" s="17" t="str">
        <f t="shared" si="0"/>
        <v>Lucky Color</v>
      </c>
      <c r="B9" s="17" t="s">
        <v>69</v>
      </c>
      <c r="C9" s="17" t="s">
        <v>70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</row>
    <row r="10" spans="1:51" s="17" customFormat="1" ht="11.25" customHeight="1">
      <c r="A10" s="17" t="str">
        <f t="shared" si="0"/>
        <v>Your sign is ・・・</v>
      </c>
      <c r="B10" s="17" t="s">
        <v>72</v>
      </c>
      <c r="C10" s="17" t="s">
        <v>71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</row>
    <row r="11" spans="1:38" s="17" customFormat="1" ht="11.25" customHeight="1">
      <c r="A11" s="17" t="str">
        <f t="shared" si="0"/>
        <v>Leo</v>
      </c>
      <c r="B11" s="17" t="str">
        <f>INDEX(星座_日本語,MATCH(1,該当星座フラグ,0))</f>
        <v>しし座</v>
      </c>
      <c r="C11" s="17" t="str">
        <f>INDEX(星座_英語,MATCH(1,該当星座フラグ,0))</f>
        <v>Leo</v>
      </c>
      <c r="Z11" s="18"/>
      <c r="AA11" s="18"/>
      <c r="AB11" s="18"/>
      <c r="AJ11" s="18"/>
      <c r="AK11" s="18"/>
      <c r="AL11" s="18"/>
    </row>
    <row r="12" spans="1:68" ht="11.25" customHeight="1" hidden="1">
      <c r="A12" t="str">
        <f t="shared" si="0"/>
        <v>b</v>
      </c>
      <c r="B12" t="str">
        <f>INDEX(星座_シンボル,MATCH(1,該当星座フラグ,0))</f>
        <v>b</v>
      </c>
      <c r="C12" t="str">
        <f>INDEX(星座_シンボル,MATCH(1,該当星座フラグ,0))</f>
        <v>b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9"/>
      <c r="AA12" s="9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9"/>
      <c r="AM12" s="9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</row>
    <row r="13" spans="1:68" ht="11.25" customHeight="1" hidden="1">
      <c r="A13">
        <f t="shared" si="0"/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9"/>
      <c r="Y13" s="9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9"/>
      <c r="AN13" s="9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</row>
    <row r="14" spans="23:41" s="4" customFormat="1" ht="11.25" customHeight="1">
      <c r="W14" s="12"/>
      <c r="X14" s="12"/>
      <c r="AN14" s="12"/>
      <c r="AO14" s="12"/>
    </row>
    <row r="15" spans="4:62" s="4" customFormat="1" ht="11.25" customHeight="1">
      <c r="D15" s="13">
        <f ca="1">MOD(DATEVALUE(誕生月&amp;誕生日)*LEFT(TODAY(),2),5)+1</f>
        <v>5</v>
      </c>
      <c r="K15" s="22" t="str">
        <f>A3</f>
        <v>Your Birthday?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14"/>
      <c r="AB15" s="14"/>
      <c r="AC15" s="14"/>
      <c r="AJ15" s="26" t="str">
        <f>A4</f>
        <v>Money</v>
      </c>
      <c r="AK15" s="26"/>
      <c r="AL15" s="26"/>
      <c r="AM15" s="26"/>
      <c r="AN15" s="26"/>
      <c r="AO15" s="26"/>
      <c r="AP15" s="26"/>
      <c r="AQ15" s="26"/>
      <c r="AR15" s="20" t="str">
        <f>REPT($A$12,D15)</f>
        <v>bbbbb</v>
      </c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15"/>
      <c r="BF15" s="15"/>
      <c r="BG15" s="15"/>
      <c r="BH15" s="15"/>
      <c r="BI15" s="15"/>
      <c r="BJ15" s="15"/>
    </row>
    <row r="16" spans="4:62" s="4" customFormat="1" ht="11.25" customHeight="1">
      <c r="D16" s="13">
        <f ca="1">MOD(DATEVALUE(誕生月&amp;誕生日)*MID(TODAY(),2,2),5)+1</f>
        <v>4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14"/>
      <c r="AB16" s="14"/>
      <c r="AC16" s="14"/>
      <c r="AJ16" s="26"/>
      <c r="AK16" s="26"/>
      <c r="AL16" s="26"/>
      <c r="AM16" s="26"/>
      <c r="AN16" s="26"/>
      <c r="AO16" s="26"/>
      <c r="AP16" s="26"/>
      <c r="AQ16" s="26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15"/>
      <c r="BF16" s="15"/>
      <c r="BG16" s="15"/>
      <c r="BH16" s="15"/>
      <c r="BI16" s="15"/>
      <c r="BJ16" s="15"/>
    </row>
    <row r="17" spans="4:56" s="4" customFormat="1" ht="11.25" customHeight="1">
      <c r="D17" s="13">
        <f ca="1">MOD(DATEVALUE(誕生月&amp;誕生日)*MID(TODAY(),3,2),5)+1</f>
        <v>3</v>
      </c>
      <c r="K17" s="22" t="s">
        <v>130</v>
      </c>
      <c r="L17" s="23"/>
      <c r="M17" s="23"/>
      <c r="N17" s="23"/>
      <c r="O17" s="23"/>
      <c r="P17" s="23"/>
      <c r="Q17" s="23"/>
      <c r="R17" s="23"/>
      <c r="S17" s="23">
        <v>11</v>
      </c>
      <c r="T17" s="23"/>
      <c r="U17" s="23"/>
      <c r="V17" s="23"/>
      <c r="W17" s="23"/>
      <c r="X17" s="23"/>
      <c r="Y17" s="23"/>
      <c r="Z17" s="23"/>
      <c r="AA17" s="14"/>
      <c r="AB17" s="14"/>
      <c r="AC17" s="14"/>
      <c r="AJ17" s="26" t="str">
        <f>A5</f>
        <v>Love</v>
      </c>
      <c r="AK17" s="26"/>
      <c r="AL17" s="26"/>
      <c r="AM17" s="26"/>
      <c r="AN17" s="26"/>
      <c r="AO17" s="26"/>
      <c r="AP17" s="26"/>
      <c r="AQ17" s="26"/>
      <c r="AR17" s="20" t="str">
        <f>REPT($A$12,D16)</f>
        <v>bbbb</v>
      </c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</row>
    <row r="18" spans="4:56" s="4" customFormat="1" ht="11.25" customHeight="1">
      <c r="D18" s="13">
        <f ca="1">MOD(DATEVALUE(誕生月&amp;誕生日)*RIGHT(TODAY(),2),5)+1</f>
        <v>4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14"/>
      <c r="AB18" s="14"/>
      <c r="AC18" s="14"/>
      <c r="AE18" s="12"/>
      <c r="AJ18" s="26"/>
      <c r="AK18" s="26"/>
      <c r="AL18" s="26"/>
      <c r="AM18" s="26"/>
      <c r="AN18" s="26"/>
      <c r="AO18" s="26"/>
      <c r="AP18" s="26"/>
      <c r="AQ18" s="26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</row>
    <row r="19" spans="4:56" s="4" customFormat="1" ht="11.25" customHeight="1">
      <c r="D19" s="4">
        <f>ROUNDUP(AVERAGE(D15:D18),0)</f>
        <v>4</v>
      </c>
      <c r="K19" s="14"/>
      <c r="L19" s="16"/>
      <c r="M19" s="16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F19" s="12"/>
      <c r="AJ19" s="26" t="str">
        <f>A6</f>
        <v>Health</v>
      </c>
      <c r="AK19" s="26"/>
      <c r="AL19" s="26"/>
      <c r="AM19" s="26"/>
      <c r="AN19" s="26"/>
      <c r="AO19" s="26"/>
      <c r="AP19" s="26"/>
      <c r="AQ19" s="26"/>
      <c r="AR19" s="20" t="str">
        <f>REPT($A$12,D17)</f>
        <v>bbb</v>
      </c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</row>
    <row r="20" spans="1:56" s="4" customFormat="1" ht="11.25" customHeight="1">
      <c r="A20" s="4" t="str">
        <f>IF($A$1=1,B20,C20)</f>
        <v>Jan</v>
      </c>
      <c r="B20" s="4" t="s">
        <v>2</v>
      </c>
      <c r="C20" s="4" t="s">
        <v>12</v>
      </c>
      <c r="K20" s="24" t="str">
        <f>A10</f>
        <v>Your sign is ・・・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J20" s="26"/>
      <c r="AK20" s="26"/>
      <c r="AL20" s="26"/>
      <c r="AM20" s="26"/>
      <c r="AN20" s="26"/>
      <c r="AO20" s="26"/>
      <c r="AP20" s="26"/>
      <c r="AQ20" s="26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</row>
    <row r="21" spans="1:56" s="4" customFormat="1" ht="11.25" customHeight="1">
      <c r="A21" s="4" t="str">
        <f aca="true" t="shared" si="1" ref="A21:A31">IF($A$1=1,B21,C21)</f>
        <v>Feb</v>
      </c>
      <c r="B21" s="4" t="s">
        <v>0</v>
      </c>
      <c r="C21" s="4" t="s">
        <v>13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J21" s="26" t="str">
        <f>A7</f>
        <v>Job</v>
      </c>
      <c r="AK21" s="26"/>
      <c r="AL21" s="26"/>
      <c r="AM21" s="26"/>
      <c r="AN21" s="26"/>
      <c r="AO21" s="26"/>
      <c r="AP21" s="26"/>
      <c r="AQ21" s="26"/>
      <c r="AR21" s="20" t="str">
        <f>REPT($A$12,D18)</f>
        <v>bbbb</v>
      </c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</row>
    <row r="22" spans="1:56" s="4" customFormat="1" ht="11.25" customHeight="1">
      <c r="A22" s="4" t="str">
        <f t="shared" si="1"/>
        <v>Mar</v>
      </c>
      <c r="B22" s="4" t="s">
        <v>1</v>
      </c>
      <c r="C22" s="4" t="s">
        <v>14</v>
      </c>
      <c r="K22" s="25" t="str">
        <f>A11</f>
        <v>Leo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J22" s="26"/>
      <c r="AK22" s="26"/>
      <c r="AL22" s="26"/>
      <c r="AM22" s="26"/>
      <c r="AN22" s="26"/>
      <c r="AO22" s="26"/>
      <c r="AP22" s="26"/>
      <c r="AQ22" s="26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</row>
    <row r="23" spans="1:56" s="4" customFormat="1" ht="11.25" customHeight="1">
      <c r="A23" s="4" t="str">
        <f t="shared" si="1"/>
        <v>Apr</v>
      </c>
      <c r="B23" s="4" t="s">
        <v>3</v>
      </c>
      <c r="C23" s="4" t="s">
        <v>15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J23" s="26" t="str">
        <f>A8</f>
        <v>General</v>
      </c>
      <c r="AK23" s="26"/>
      <c r="AL23" s="26"/>
      <c r="AM23" s="26"/>
      <c r="AN23" s="26"/>
      <c r="AO23" s="26"/>
      <c r="AP23" s="26"/>
      <c r="AQ23" s="26"/>
      <c r="AR23" s="20" t="str">
        <f>REPT($A$12,D19)</f>
        <v>bbbb</v>
      </c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</row>
    <row r="24" spans="1:56" s="4" customFormat="1" ht="11.25" customHeight="1">
      <c r="A24" s="4" t="str">
        <f t="shared" si="1"/>
        <v>May</v>
      </c>
      <c r="B24" s="4" t="s">
        <v>4</v>
      </c>
      <c r="C24" s="4" t="s">
        <v>16</v>
      </c>
      <c r="O24" s="12"/>
      <c r="P24" s="12"/>
      <c r="AJ24" s="26"/>
      <c r="AK24" s="26"/>
      <c r="AL24" s="26"/>
      <c r="AM24" s="26"/>
      <c r="AN24" s="26"/>
      <c r="AO24" s="26"/>
      <c r="AP24" s="26"/>
      <c r="AQ24" s="26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</row>
    <row r="25" spans="1:50" s="4" customFormat="1" ht="11.25" customHeight="1">
      <c r="A25" s="4" t="str">
        <f t="shared" si="1"/>
        <v>Jun</v>
      </c>
      <c r="B25" s="4" t="s">
        <v>5</v>
      </c>
      <c r="C25" s="4" t="s">
        <v>17</v>
      </c>
      <c r="AW25" s="12"/>
      <c r="AX25" s="12"/>
    </row>
    <row r="26" spans="1:51" s="4" customFormat="1" ht="6.75" customHeight="1" hidden="1">
      <c r="A26" s="4" t="str">
        <f t="shared" si="1"/>
        <v>Jul</v>
      </c>
      <c r="B26" s="4" t="s">
        <v>6</v>
      </c>
      <c r="C26" s="4" t="s">
        <v>18</v>
      </c>
      <c r="AX26" s="12"/>
      <c r="AY26" s="12"/>
    </row>
    <row r="27" spans="1:52" s="4" customFormat="1" ht="6.75" customHeight="1" hidden="1">
      <c r="A27" s="4" t="str">
        <f t="shared" si="1"/>
        <v>Aug</v>
      </c>
      <c r="B27" s="4" t="s">
        <v>7</v>
      </c>
      <c r="C27" s="4" t="s">
        <v>19</v>
      </c>
      <c r="AY27" s="12"/>
      <c r="AZ27" s="12"/>
    </row>
    <row r="28" spans="1:52" s="4" customFormat="1" ht="6.75" customHeight="1" hidden="1">
      <c r="A28" s="4" t="str">
        <f t="shared" si="1"/>
        <v>Sep</v>
      </c>
      <c r="B28" s="4" t="s">
        <v>8</v>
      </c>
      <c r="C28" s="4" t="s">
        <v>20</v>
      </c>
      <c r="AY28" s="12"/>
      <c r="AZ28" s="12"/>
    </row>
    <row r="29" spans="1:52" s="4" customFormat="1" ht="6.75" customHeight="1" hidden="1">
      <c r="A29" s="4" t="str">
        <f t="shared" si="1"/>
        <v>Oct</v>
      </c>
      <c r="B29" s="4" t="s">
        <v>9</v>
      </c>
      <c r="C29" s="4" t="s">
        <v>23</v>
      </c>
      <c r="AY29" s="12"/>
      <c r="AZ29" s="12"/>
    </row>
    <row r="30" spans="1:52" s="4" customFormat="1" ht="6.75" customHeight="1" hidden="1">
      <c r="A30" s="4" t="str">
        <f t="shared" si="1"/>
        <v>Nov</v>
      </c>
      <c r="B30" s="4" t="s">
        <v>10</v>
      </c>
      <c r="C30" s="4" t="s">
        <v>22</v>
      </c>
      <c r="AY30" s="12"/>
      <c r="AZ30" s="12"/>
    </row>
    <row r="31" spans="1:3" s="4" customFormat="1" ht="6.75" customHeight="1" hidden="1">
      <c r="A31" s="4" t="str">
        <f t="shared" si="1"/>
        <v>Dec</v>
      </c>
      <c r="B31" s="4" t="s">
        <v>11</v>
      </c>
      <c r="C31" s="4" t="s">
        <v>21</v>
      </c>
    </row>
    <row r="32" s="4" customFormat="1" ht="6.75" customHeight="1" hidden="1"/>
    <row r="33" spans="1:3" s="4" customFormat="1" ht="6.75" customHeight="1" hidden="1">
      <c r="A33" s="4">
        <f>IF($A$1=1,B33,C33)</f>
        <v>1</v>
      </c>
      <c r="B33" s="4" t="s">
        <v>24</v>
      </c>
      <c r="C33" s="4">
        <v>1</v>
      </c>
    </row>
    <row r="34" spans="1:3" s="4" customFormat="1" ht="6.75" customHeight="1" hidden="1">
      <c r="A34" s="4">
        <f aca="true" t="shared" si="2" ref="A34:A61">IF($A$1=1,B34,C34)</f>
        <v>2</v>
      </c>
      <c r="B34" s="4" t="s">
        <v>25</v>
      </c>
      <c r="C34" s="4">
        <v>2</v>
      </c>
    </row>
    <row r="35" spans="1:3" s="4" customFormat="1" ht="6.75" customHeight="1" hidden="1">
      <c r="A35" s="4">
        <f t="shared" si="2"/>
        <v>3</v>
      </c>
      <c r="B35" s="4" t="s">
        <v>26</v>
      </c>
      <c r="C35" s="4">
        <v>3</v>
      </c>
    </row>
    <row r="36" spans="1:3" s="4" customFormat="1" ht="11.25" customHeight="1">
      <c r="A36" s="4">
        <f t="shared" si="2"/>
        <v>4</v>
      </c>
      <c r="B36" s="4" t="s">
        <v>27</v>
      </c>
      <c r="C36" s="4">
        <v>4</v>
      </c>
    </row>
    <row r="37" spans="1:68" ht="11.25" customHeight="1">
      <c r="A37">
        <f t="shared" si="2"/>
        <v>5</v>
      </c>
      <c r="B37" t="s">
        <v>28</v>
      </c>
      <c r="C37">
        <v>5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</row>
    <row r="38" spans="1:68" ht="11.25" customHeight="1">
      <c r="A38">
        <f t="shared" si="2"/>
        <v>6</v>
      </c>
      <c r="B38" t="s">
        <v>29</v>
      </c>
      <c r="C38">
        <v>6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</row>
    <row r="39" spans="1:68" ht="11.25" customHeight="1" hidden="1">
      <c r="A39">
        <f t="shared" si="2"/>
        <v>7</v>
      </c>
      <c r="B39" t="s">
        <v>30</v>
      </c>
      <c r="C39">
        <v>7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</row>
    <row r="40" spans="1:68" ht="11.25" customHeight="1">
      <c r="A40">
        <f t="shared" si="2"/>
        <v>8</v>
      </c>
      <c r="B40" t="s">
        <v>31</v>
      </c>
      <c r="C40">
        <v>8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</row>
    <row r="41" spans="1:68" ht="11.25" customHeight="1" hidden="1">
      <c r="A41">
        <f t="shared" si="2"/>
        <v>9</v>
      </c>
      <c r="B41" t="s">
        <v>32</v>
      </c>
      <c r="C41">
        <v>9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</row>
    <row r="42" spans="1:3" ht="6.75" customHeight="1" hidden="1">
      <c r="A42">
        <f t="shared" si="2"/>
        <v>10</v>
      </c>
      <c r="B42" t="s">
        <v>33</v>
      </c>
      <c r="C42">
        <v>10</v>
      </c>
    </row>
    <row r="43" spans="1:3" ht="6.75" customHeight="1" hidden="1">
      <c r="A43">
        <f t="shared" si="2"/>
        <v>11</v>
      </c>
      <c r="B43" t="s">
        <v>34</v>
      </c>
      <c r="C43">
        <v>11</v>
      </c>
    </row>
    <row r="44" spans="1:3" ht="6.75" customHeight="1" hidden="1">
      <c r="A44">
        <f t="shared" si="2"/>
        <v>12</v>
      </c>
      <c r="B44" t="s">
        <v>35</v>
      </c>
      <c r="C44">
        <v>12</v>
      </c>
    </row>
    <row r="45" spans="1:3" ht="6.75" customHeight="1" hidden="1">
      <c r="A45">
        <f t="shared" si="2"/>
        <v>13</v>
      </c>
      <c r="B45" t="s">
        <v>36</v>
      </c>
      <c r="C45">
        <v>13</v>
      </c>
    </row>
    <row r="46" spans="1:3" ht="6.75" customHeight="1" hidden="1">
      <c r="A46">
        <f t="shared" si="2"/>
        <v>14</v>
      </c>
      <c r="B46" t="s">
        <v>37</v>
      </c>
      <c r="C46">
        <v>14</v>
      </c>
    </row>
    <row r="47" spans="1:3" ht="6.75" customHeight="1" hidden="1">
      <c r="A47">
        <f t="shared" si="2"/>
        <v>15</v>
      </c>
      <c r="B47" t="s">
        <v>38</v>
      </c>
      <c r="C47">
        <v>15</v>
      </c>
    </row>
    <row r="48" spans="1:3" ht="6.75" customHeight="1" hidden="1">
      <c r="A48">
        <f t="shared" si="2"/>
        <v>16</v>
      </c>
      <c r="B48" t="s">
        <v>39</v>
      </c>
      <c r="C48">
        <v>16</v>
      </c>
    </row>
    <row r="49" spans="1:3" ht="6.75" customHeight="1" hidden="1">
      <c r="A49">
        <f t="shared" si="2"/>
        <v>17</v>
      </c>
      <c r="B49" t="s">
        <v>40</v>
      </c>
      <c r="C49">
        <v>17</v>
      </c>
    </row>
    <row r="50" spans="1:3" ht="6.75" customHeight="1" hidden="1">
      <c r="A50">
        <f t="shared" si="2"/>
        <v>18</v>
      </c>
      <c r="B50" t="s">
        <v>41</v>
      </c>
      <c r="C50">
        <v>18</v>
      </c>
    </row>
    <row r="51" spans="1:3" ht="6.75" customHeight="1" hidden="1">
      <c r="A51">
        <f t="shared" si="2"/>
        <v>19</v>
      </c>
      <c r="B51" t="s">
        <v>42</v>
      </c>
      <c r="C51">
        <v>19</v>
      </c>
    </row>
    <row r="52" spans="1:3" ht="6.75" customHeight="1" hidden="1">
      <c r="A52">
        <f t="shared" si="2"/>
        <v>20</v>
      </c>
      <c r="B52" t="s">
        <v>43</v>
      </c>
      <c r="C52">
        <v>20</v>
      </c>
    </row>
    <row r="53" spans="1:3" ht="6.75" customHeight="1" hidden="1">
      <c r="A53">
        <f t="shared" si="2"/>
        <v>21</v>
      </c>
      <c r="B53" t="s">
        <v>44</v>
      </c>
      <c r="C53">
        <v>21</v>
      </c>
    </row>
    <row r="54" spans="1:3" ht="6.75" customHeight="1" hidden="1">
      <c r="A54">
        <f t="shared" si="2"/>
        <v>22</v>
      </c>
      <c r="B54" t="s">
        <v>45</v>
      </c>
      <c r="C54">
        <v>22</v>
      </c>
    </row>
    <row r="55" spans="1:3" ht="6.75" customHeight="1" hidden="1">
      <c r="A55">
        <f t="shared" si="2"/>
        <v>23</v>
      </c>
      <c r="B55" t="s">
        <v>46</v>
      </c>
      <c r="C55">
        <v>23</v>
      </c>
    </row>
    <row r="56" spans="1:3" ht="6.75" customHeight="1" hidden="1">
      <c r="A56">
        <f t="shared" si="2"/>
        <v>24</v>
      </c>
      <c r="B56" t="s">
        <v>47</v>
      </c>
      <c r="C56">
        <v>24</v>
      </c>
    </row>
    <row r="57" spans="1:3" ht="6.75" customHeight="1" hidden="1">
      <c r="A57">
        <f t="shared" si="2"/>
        <v>25</v>
      </c>
      <c r="B57" t="s">
        <v>48</v>
      </c>
      <c r="C57">
        <v>25</v>
      </c>
    </row>
    <row r="58" spans="1:3" ht="6.75" customHeight="1" hidden="1">
      <c r="A58">
        <f t="shared" si="2"/>
        <v>26</v>
      </c>
      <c r="B58" t="s">
        <v>49</v>
      </c>
      <c r="C58">
        <v>26</v>
      </c>
    </row>
    <row r="59" spans="1:3" ht="6.75" customHeight="1" hidden="1">
      <c r="A59">
        <f t="shared" si="2"/>
        <v>27</v>
      </c>
      <c r="B59" t="s">
        <v>50</v>
      </c>
      <c r="C59">
        <v>27</v>
      </c>
    </row>
    <row r="60" spans="1:3" ht="6.75" customHeight="1" hidden="1">
      <c r="A60">
        <f t="shared" si="2"/>
        <v>28</v>
      </c>
      <c r="B60" t="s">
        <v>51</v>
      </c>
      <c r="C60">
        <v>28</v>
      </c>
    </row>
    <row r="61" spans="1:3" ht="6.75" customHeight="1" hidden="1">
      <c r="A61">
        <f t="shared" si="2"/>
        <v>29</v>
      </c>
      <c r="B61" t="s">
        <v>52</v>
      </c>
      <c r="C61">
        <v>29</v>
      </c>
    </row>
    <row r="62" spans="1:3" ht="6.75" customHeight="1" hidden="1">
      <c r="A62">
        <f>IF(OR(LEFT(K17)={"２","F"}),"",IF($A$1=1,B62,C62))</f>
        <v>30</v>
      </c>
      <c r="B62" t="s">
        <v>53</v>
      </c>
      <c r="C62">
        <v>30</v>
      </c>
    </row>
    <row r="63" spans="1:3" ht="6.75" customHeight="1" hidden="1">
      <c r="A63">
        <f>IF(OR(LEFT(K17,3)={"1月","３月","５月","７月","８月","１０月","１２月","Jan","Mar","May","Jul","Aug","Oct","Dec"}),IF($A$1=1,B63,C63),"")</f>
        <v>31</v>
      </c>
      <c r="B63" t="s">
        <v>54</v>
      </c>
      <c r="C63">
        <v>31</v>
      </c>
    </row>
    <row r="64" ht="6.75" customHeight="1" hidden="1"/>
    <row r="65" ht="6.75" customHeight="1" hidden="1"/>
    <row r="66" ht="6.75" customHeight="1" hidden="1"/>
    <row r="67" ht="6.75" customHeight="1" hidden="1"/>
    <row r="68" ht="6.75" customHeight="1" hidden="1"/>
    <row r="69" ht="6.75" customHeight="1" hidden="1"/>
    <row r="70" ht="6.75" customHeight="1" hidden="1"/>
    <row r="71" ht="6.75" customHeight="1" hidden="1"/>
    <row r="72" ht="6.75" customHeight="1" hidden="1"/>
    <row r="73" ht="6.75" customHeight="1" hidden="1"/>
    <row r="74" ht="6.75" customHeight="1" hidden="1"/>
    <row r="75" ht="6.75" customHeight="1" hidden="1"/>
    <row r="76" ht="6.75" customHeight="1" hidden="1"/>
    <row r="77" ht="6.75" customHeight="1" hidden="1"/>
    <row r="78" ht="6.75" customHeight="1" hidden="1"/>
    <row r="79" ht="6.75" customHeight="1" hidden="1"/>
    <row r="80" ht="6.75" customHeight="1" hidden="1"/>
    <row r="81" ht="6.75" customHeight="1" hidden="1"/>
    <row r="82" ht="6.75" customHeight="1" hidden="1"/>
    <row r="83" ht="6.75" customHeight="1" hidden="1"/>
    <row r="84" ht="6.75" customHeight="1" hidden="1"/>
    <row r="85" ht="6.75" customHeight="1" hidden="1"/>
    <row r="86" ht="6.75" customHeight="1" hidden="1"/>
    <row r="87" ht="6.75" customHeight="1" hidden="1"/>
    <row r="88" ht="6.75" customHeight="1" hidden="1"/>
    <row r="89" ht="6.75" customHeight="1" hidden="1"/>
    <row r="90" ht="6.75" customHeight="1" hidden="1"/>
    <row r="91" ht="6.75" customHeight="1" hidden="1"/>
    <row r="92" ht="6.75" customHeight="1" hidden="1"/>
    <row r="93" ht="6.75" customHeight="1" hidden="1"/>
    <row r="94" ht="6.75" customHeight="1" hidden="1"/>
    <row r="95" ht="6.75" customHeight="1" hidden="1"/>
    <row r="96" ht="6.75" customHeight="1" hidden="1"/>
    <row r="97" ht="6.75" customHeight="1" hidden="1"/>
    <row r="98" ht="6.75" customHeight="1" hidden="1"/>
    <row r="99" ht="6.75" customHeight="1" hidden="1"/>
    <row r="100" ht="6.75" customHeight="1" hidden="1"/>
    <row r="101" spans="1:4" ht="13.5" hidden="1">
      <c r="A101" s="5"/>
      <c r="B101" s="5"/>
      <c r="C101" s="5"/>
      <c r="D101" s="5"/>
    </row>
    <row r="102" spans="1:142" ht="13.5" hidden="1">
      <c r="A102" s="5"/>
      <c r="B102" s="5"/>
      <c r="C102" s="5"/>
      <c r="D102" s="5"/>
      <c r="EF102" s="1" t="s">
        <v>126</v>
      </c>
      <c r="EG102" s="1" t="s">
        <v>127</v>
      </c>
      <c r="EH102" s="1" t="s">
        <v>128</v>
      </c>
      <c r="EI102" s="1" t="s">
        <v>73</v>
      </c>
      <c r="EJ102" s="1" t="s">
        <v>123</v>
      </c>
      <c r="EK102" s="1" t="s">
        <v>124</v>
      </c>
      <c r="EL102" s="1" t="s">
        <v>125</v>
      </c>
    </row>
    <row r="103" spans="1:142" ht="13.5" hidden="1">
      <c r="A103" s="5"/>
      <c r="B103" s="5"/>
      <c r="C103" s="5"/>
      <c r="D103" s="5"/>
      <c r="EF103" s="2" t="s">
        <v>94</v>
      </c>
      <c r="EG103" s="2" t="s">
        <v>74</v>
      </c>
      <c r="EH103" s="2" t="s">
        <v>95</v>
      </c>
      <c r="EI103" s="2" t="s">
        <v>75</v>
      </c>
      <c r="EJ103" s="2" t="str">
        <f aca="true" t="shared" si="3" ref="EJ103:EJ115">MID(該当する期間,FIND("～",該当する期間)+1,6)</f>
        <v>1月20日</v>
      </c>
      <c r="EK103" s="2">
        <f aca="true" t="shared" si="4" ref="EK103:EK115">DATEVALUE(期間の終わり)</f>
        <v>39833</v>
      </c>
      <c r="EL103" s="2">
        <f aca="true" t="array" ref="EL103:EL115">FREQUENCY(DATEVALUE(誕生月&amp;誕生日),日付シリアル)</f>
        <v>0</v>
      </c>
    </row>
    <row r="104" spans="1:142" ht="13.5" hidden="1">
      <c r="A104" s="5"/>
      <c r="B104" s="5"/>
      <c r="C104" s="5"/>
      <c r="D104" s="5"/>
      <c r="EF104" s="2" t="s">
        <v>96</v>
      </c>
      <c r="EG104" s="2" t="s">
        <v>76</v>
      </c>
      <c r="EH104" s="2" t="s">
        <v>97</v>
      </c>
      <c r="EI104" s="2" t="s">
        <v>77</v>
      </c>
      <c r="EJ104" s="2" t="str">
        <f t="shared" si="3"/>
        <v>2月19日</v>
      </c>
      <c r="EK104" s="2">
        <f t="shared" si="4"/>
        <v>39863</v>
      </c>
      <c r="EL104" s="2">
        <v>0</v>
      </c>
    </row>
    <row r="105" spans="1:142" ht="13.5" hidden="1">
      <c r="A105" s="5"/>
      <c r="B105" s="5"/>
      <c r="C105" s="11"/>
      <c r="D105" s="10"/>
      <c r="EF105" s="2" t="s">
        <v>98</v>
      </c>
      <c r="EG105" s="2" t="s">
        <v>78</v>
      </c>
      <c r="EH105" s="2" t="s">
        <v>99</v>
      </c>
      <c r="EI105" s="2" t="s">
        <v>79</v>
      </c>
      <c r="EJ105" s="2" t="str">
        <f t="shared" si="3"/>
        <v>3月20日</v>
      </c>
      <c r="EK105" s="2">
        <f t="shared" si="4"/>
        <v>39892</v>
      </c>
      <c r="EL105" s="2">
        <v>0</v>
      </c>
    </row>
    <row r="106" spans="1:142" ht="13.5" hidden="1">
      <c r="A106" s="5"/>
      <c r="B106" s="5"/>
      <c r="C106" s="5"/>
      <c r="D106" s="5"/>
      <c r="EF106" s="2" t="s">
        <v>100</v>
      </c>
      <c r="EG106" s="2" t="s">
        <v>80</v>
      </c>
      <c r="EH106" s="2" t="s">
        <v>101</v>
      </c>
      <c r="EI106" s="2" t="s">
        <v>81</v>
      </c>
      <c r="EJ106" s="2" t="str">
        <f t="shared" si="3"/>
        <v>4月20日</v>
      </c>
      <c r="EK106" s="2">
        <f t="shared" si="4"/>
        <v>39923</v>
      </c>
      <c r="EL106" s="2">
        <v>0</v>
      </c>
    </row>
    <row r="107" spans="1:142" ht="13.5" hidden="1">
      <c r="A107" s="5"/>
      <c r="B107" s="5"/>
      <c r="C107" s="5"/>
      <c r="D107" s="5"/>
      <c r="EF107" s="2" t="s">
        <v>102</v>
      </c>
      <c r="EG107" s="2" t="s">
        <v>82</v>
      </c>
      <c r="EH107" s="2" t="s">
        <v>103</v>
      </c>
      <c r="EI107" s="2" t="s">
        <v>83</v>
      </c>
      <c r="EJ107" s="2" t="str">
        <f t="shared" si="3"/>
        <v>5月21日</v>
      </c>
      <c r="EK107" s="2">
        <f t="shared" si="4"/>
        <v>39954</v>
      </c>
      <c r="EL107" s="2">
        <v>0</v>
      </c>
    </row>
    <row r="108" spans="1:142" ht="13.5" hidden="1">
      <c r="A108" s="5"/>
      <c r="B108" s="5"/>
      <c r="C108" s="5"/>
      <c r="D108" s="5"/>
      <c r="EF108" s="2" t="s">
        <v>104</v>
      </c>
      <c r="EG108" s="2" t="s">
        <v>84</v>
      </c>
      <c r="EH108" s="2" t="s">
        <v>105</v>
      </c>
      <c r="EI108" s="2" t="s">
        <v>85</v>
      </c>
      <c r="EJ108" s="2" t="str">
        <f t="shared" si="3"/>
        <v>6月21日</v>
      </c>
      <c r="EK108" s="2">
        <f t="shared" si="4"/>
        <v>39985</v>
      </c>
      <c r="EL108" s="2">
        <v>0</v>
      </c>
    </row>
    <row r="109" spans="1:142" ht="13.5" hidden="1">
      <c r="A109" s="5"/>
      <c r="B109" s="5"/>
      <c r="C109" s="5"/>
      <c r="D109" s="5"/>
      <c r="EF109" s="2" t="s">
        <v>106</v>
      </c>
      <c r="EG109" s="2" t="s">
        <v>86</v>
      </c>
      <c r="EH109" s="2" t="s">
        <v>107</v>
      </c>
      <c r="EI109" s="2" t="s">
        <v>108</v>
      </c>
      <c r="EJ109" s="2" t="str">
        <f t="shared" si="3"/>
        <v>7月22日</v>
      </c>
      <c r="EK109" s="2">
        <f t="shared" si="4"/>
        <v>40016</v>
      </c>
      <c r="EL109" s="2">
        <v>0</v>
      </c>
    </row>
    <row r="110" spans="1:142" ht="13.5" hidden="1">
      <c r="A110" s="5"/>
      <c r="B110" s="5"/>
      <c r="C110" s="5"/>
      <c r="D110" s="5"/>
      <c r="EF110" s="2" t="s">
        <v>109</v>
      </c>
      <c r="EG110" s="2" t="s">
        <v>87</v>
      </c>
      <c r="EH110" s="2" t="s">
        <v>110</v>
      </c>
      <c r="EI110" s="2" t="s">
        <v>111</v>
      </c>
      <c r="EJ110" s="2" t="str">
        <f t="shared" si="3"/>
        <v>8月21日</v>
      </c>
      <c r="EK110" s="2">
        <f t="shared" si="4"/>
        <v>40046</v>
      </c>
      <c r="EL110" s="2">
        <v>1</v>
      </c>
    </row>
    <row r="111" spans="1:142" ht="13.5" hidden="1">
      <c r="A111" s="5"/>
      <c r="B111" s="5"/>
      <c r="C111" s="5"/>
      <c r="D111" s="10"/>
      <c r="EF111" s="2" t="s">
        <v>112</v>
      </c>
      <c r="EG111" s="2" t="s">
        <v>88</v>
      </c>
      <c r="EH111" s="2" t="s">
        <v>113</v>
      </c>
      <c r="EI111" s="2" t="s">
        <v>114</v>
      </c>
      <c r="EJ111" s="2" t="str">
        <f t="shared" si="3"/>
        <v>9月22日</v>
      </c>
      <c r="EK111" s="2">
        <f t="shared" si="4"/>
        <v>40078</v>
      </c>
      <c r="EL111" s="2">
        <v>0</v>
      </c>
    </row>
    <row r="112" spans="1:142" ht="13.5" hidden="1">
      <c r="A112" s="5"/>
      <c r="B112" s="5"/>
      <c r="C112" s="5"/>
      <c r="D112" s="5"/>
      <c r="EF112" s="2" t="s">
        <v>115</v>
      </c>
      <c r="EG112" s="2" t="s">
        <v>89</v>
      </c>
      <c r="EH112" s="2" t="s">
        <v>116</v>
      </c>
      <c r="EI112" s="2" t="s">
        <v>117</v>
      </c>
      <c r="EJ112" s="2" t="str">
        <f t="shared" si="3"/>
        <v>10月23日</v>
      </c>
      <c r="EK112" s="2">
        <f t="shared" si="4"/>
        <v>40109</v>
      </c>
      <c r="EL112" s="2">
        <v>0</v>
      </c>
    </row>
    <row r="113" spans="1:142" ht="13.5" hidden="1">
      <c r="A113" s="5"/>
      <c r="B113" s="5"/>
      <c r="C113" s="5"/>
      <c r="D113" s="5"/>
      <c r="EF113" s="2" t="s">
        <v>118</v>
      </c>
      <c r="EG113" s="2" t="s">
        <v>90</v>
      </c>
      <c r="EH113" s="2" t="s">
        <v>119</v>
      </c>
      <c r="EI113" s="2" t="s">
        <v>91</v>
      </c>
      <c r="EJ113" s="2" t="str">
        <f t="shared" si="3"/>
        <v>11月22日</v>
      </c>
      <c r="EK113" s="2">
        <f t="shared" si="4"/>
        <v>40139</v>
      </c>
      <c r="EL113" s="2">
        <v>0</v>
      </c>
    </row>
    <row r="114" spans="1:142" ht="13.5" hidden="1">
      <c r="A114" s="5"/>
      <c r="B114" s="5"/>
      <c r="C114" s="5"/>
      <c r="D114" s="5"/>
      <c r="EF114" s="2" t="s">
        <v>120</v>
      </c>
      <c r="EG114" s="2" t="s">
        <v>92</v>
      </c>
      <c r="EH114" s="2" t="s">
        <v>121</v>
      </c>
      <c r="EI114" s="2" t="s">
        <v>93</v>
      </c>
      <c r="EJ114" s="2" t="str">
        <f t="shared" si="3"/>
        <v>12月22日</v>
      </c>
      <c r="EK114" s="2">
        <f t="shared" si="4"/>
        <v>40169</v>
      </c>
      <c r="EL114" s="2">
        <v>0</v>
      </c>
    </row>
    <row r="115" spans="136:142" ht="13.5" hidden="1">
      <c r="EF115" s="2" t="s">
        <v>94</v>
      </c>
      <c r="EG115" s="2" t="s">
        <v>74</v>
      </c>
      <c r="EH115" s="2" t="s">
        <v>95</v>
      </c>
      <c r="EI115" s="2" t="s">
        <v>122</v>
      </c>
      <c r="EJ115" s="2" t="str">
        <f t="shared" si="3"/>
        <v>12月31日</v>
      </c>
      <c r="EK115" s="2">
        <f t="shared" si="4"/>
        <v>40178</v>
      </c>
      <c r="EL115" s="2">
        <v>0</v>
      </c>
    </row>
  </sheetData>
  <sheetProtection/>
  <mergeCells count="16">
    <mergeCell ref="K22:AC23"/>
    <mergeCell ref="AJ15:AQ16"/>
    <mergeCell ref="AJ17:AQ18"/>
    <mergeCell ref="AJ19:AQ20"/>
    <mergeCell ref="AJ21:AQ22"/>
    <mergeCell ref="AJ23:AQ24"/>
    <mergeCell ref="AR23:BD24"/>
    <mergeCell ref="K7:AY10"/>
    <mergeCell ref="K15:Z16"/>
    <mergeCell ref="K17:R18"/>
    <mergeCell ref="S17:Z18"/>
    <mergeCell ref="K20:AC21"/>
    <mergeCell ref="AR15:BD16"/>
    <mergeCell ref="AR17:BD18"/>
    <mergeCell ref="AR19:BD20"/>
    <mergeCell ref="AR21:BD22"/>
  </mergeCells>
  <dataValidations count="2">
    <dataValidation type="list" allowBlank="1" showInputMessage="1" showErrorMessage="1" sqref="K17:R18">
      <formula1>$A$20:$A$31</formula1>
    </dataValidation>
    <dataValidation type="list" allowBlank="1" showInputMessage="1" showErrorMessage="1" sqref="S17:Z18">
      <formula1>$A$33:$A$63</formula1>
    </dataValidation>
  </dataValidations>
  <printOptions/>
  <pageMargins left="0.7" right="0.7" top="0.75" bottom="0.75" header="0.3" footer="0.3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うさぎ開発公社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くまぷー</dc:creator>
  <cp:keywords/>
  <dc:description/>
  <cp:lastModifiedBy>くまぷー</cp:lastModifiedBy>
  <dcterms:created xsi:type="dcterms:W3CDTF">2008-12-29T13:06:25Z</dcterms:created>
  <dcterms:modified xsi:type="dcterms:W3CDTF">2009-01-15T14:08:33Z</dcterms:modified>
  <cp:category/>
  <cp:version/>
  <cp:contentType/>
  <cp:contentStatus/>
</cp:coreProperties>
</file>